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mc:AlternateContent xmlns:mc="http://schemas.openxmlformats.org/markup-compatibility/2006">
    <mc:Choice Requires="x15">
      <x15ac:absPath xmlns:x15ac="http://schemas.microsoft.com/office/spreadsheetml/2010/11/ac" url="/Users/carliengeelkerken/Dropbox/"/>
    </mc:Choice>
  </mc:AlternateContent>
  <xr:revisionPtr revIDLastSave="0" documentId="13_ncr:1_{888E4D8A-5990-0348-B4C2-1445BBD4DA78}" xr6:coauthVersionLast="45" xr6:coauthVersionMax="45" xr10:uidLastSave="{00000000-0000-0000-0000-000000000000}"/>
  <bookViews>
    <workbookView xWindow="0" yWindow="700" windowWidth="25440" windowHeight="15400" activeTab="1" xr2:uid="{00000000-000D-0000-FFFF-FFFF00000000}"/>
  </bookViews>
  <sheets>
    <sheet name="Begroting 2021" sheetId="1" r:id="rId1"/>
    <sheet name="Toelicht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C29" i="1" l="1"/>
  <c r="C18" i="1" l="1"/>
  <c r="C42" i="1" l="1"/>
  <c r="C11" i="1"/>
  <c r="C7" i="1"/>
  <c r="B38" i="1"/>
  <c r="B29" i="1"/>
  <c r="B18" i="1"/>
  <c r="B11" i="1"/>
  <c r="B7" i="1"/>
  <c r="C20" i="1" l="1"/>
  <c r="C44" i="1" s="1"/>
  <c r="C49" i="1" s="1"/>
  <c r="B20" i="1"/>
  <c r="B42" i="1"/>
  <c r="B44" i="1" l="1"/>
  <c r="B49" i="1" s="1"/>
</calcChain>
</file>

<file path=xl/sharedStrings.xml><?xml version="1.0" encoding="utf-8"?>
<sst xmlns="http://schemas.openxmlformats.org/spreadsheetml/2006/main" count="57" uniqueCount="48">
  <si>
    <t>VKMO-Katholiek Netwerk</t>
  </si>
  <si>
    <t>Begroting 2020</t>
  </si>
  <si>
    <t>Logia</t>
  </si>
  <si>
    <t>Bedrijfskosten</t>
  </si>
  <si>
    <t>Overige personeelskosten</t>
  </si>
  <si>
    <t>Algemene kosten</t>
  </si>
  <si>
    <t>OPBRENGSTEN</t>
  </si>
  <si>
    <t>Contributie bijdragen organisaties</t>
  </si>
  <si>
    <t>Fondswerving algemeen</t>
  </si>
  <si>
    <t>Overige bijdragen</t>
  </si>
  <si>
    <t>Projectsubsidies</t>
  </si>
  <si>
    <t>Leuven inspiratieweekend</t>
  </si>
  <si>
    <t>Soeterbeeck studiedagen</t>
  </si>
  <si>
    <t>Allerheiligenberaad</t>
  </si>
  <si>
    <t>BRUTO RESULTAAT</t>
  </si>
  <si>
    <t>Salarissen</t>
  </si>
  <si>
    <t>Huisvestingskosten</t>
  </si>
  <si>
    <t>Verkoopkosten</t>
  </si>
  <si>
    <t>Kantoorkosten</t>
  </si>
  <si>
    <t>Projectkosten</t>
  </si>
  <si>
    <t>Diverse bijeenkomsten</t>
  </si>
  <si>
    <t>Totaal projectkosten</t>
  </si>
  <si>
    <t>Afschrijvingen</t>
  </si>
  <si>
    <t>TOTAAL KOSTEN</t>
  </si>
  <si>
    <t>SALDO</t>
  </si>
  <si>
    <t>Bankrente</t>
  </si>
  <si>
    <t>Bankkosten</t>
  </si>
  <si>
    <t>NETTO RESULTAAT</t>
  </si>
  <si>
    <t>-</t>
  </si>
  <si>
    <t>Begroting 2021</t>
  </si>
  <si>
    <t>Logiadagen</t>
  </si>
  <si>
    <t>Uitgave VKMO Boek</t>
  </si>
  <si>
    <t>Opbrengsten</t>
  </si>
  <si>
    <t>Fondsenwerving algemeen: dit is de brief met een verzoek om een donatie aan de religieuze instellingen, de afgelopen jaren leverde dit om en nabij 10k op</t>
  </si>
  <si>
    <t xml:space="preserve">Verkoopboek 2021: De opbrengsten van het boek zullen de kosten van het boek moeten dekken. </t>
  </si>
  <si>
    <t>De contributie voor volgend jaar blijft gelijk, het Radboud UMC valt weg, Mara toegevoegd</t>
  </si>
  <si>
    <t>Inschrijfgelden</t>
  </si>
  <si>
    <t>Gelijk gehouden aan 2020. Nieuw is het inschrijfgeld voor de Logiadagen. Wanneer we deelnemers daar om een kleine bijdrage vragen (20 euro p/p); ik reken op 100 deelnemers voor drie Logia dagen, dan kan dat geld gebruikt worden voor de catering en het geld bij de kosten voor sprekers en locatie.</t>
  </si>
  <si>
    <t>Kosten</t>
  </si>
  <si>
    <t>Vermoedelijk houden we 33k over uit 2020 en er is nog een subsidie vanuit het Kansfonds voor 2021. Einde van het jaar moet formeel om toestemming gevraagd worden aan Porticus en Kansfonds of de gelden uit 2020 doorgeschoven mogen worden. De bijdrage van Porticus stopt, hierdoor is de subsidie voor Logia voor 2021 lager.</t>
  </si>
  <si>
    <t>Salariskosten zijn de kosten van jan-dec van Kitty, Peter en Carlien, deze zijn hoger dan in 2020, verklaarbaar door het feit dat de salariskosten vorig jaar berekend waren op een directeur van mei-dec. De overige kosten zagen vorig jaar ook op kosten voor Jef van de Riet, vandaar dat dit bedrag voor 2021 naar beneden is bijgesteld.</t>
  </si>
  <si>
    <t>Overige kosten blijven gelijk</t>
  </si>
  <si>
    <t>Logiadagen zijn naar beneden bijgesteld, nu we in het komend jaar gaan starten met Logia 2.0 en daarom geen kringen meer hebben. De personele lasten van het organiseren van de Logiadagen en alle Logiaactiviteiten (nieuwsbrieven, onderhoud website enz) zijn opgenomen in de reguliere personeelskosten. Er wordt tijdgeschreven, zodat een goede projectafrekening kan worden gemaakt.</t>
  </si>
  <si>
    <t xml:space="preserve">Het boek is apart begroot en de kosten zullen opwegen tegen de opbrengsten. </t>
  </si>
  <si>
    <t xml:space="preserve">Dit alles brengt ons op eenminus van 2.400 euro. Dat is op dit moment realistisch. Ik hoop dat er in 2021 een projectaanvraag rondom Logia 2.0 gedaan kan worden zodat we het jaar 2021 sluitend eindigen. Het is wel zaak om in het eerste half jaar van 2021 de vinger goed aan de pols te houden. </t>
  </si>
  <si>
    <t>Inschrijfgeld/verkoopopbrengst</t>
  </si>
  <si>
    <t>Verkoop VKMO uitgave</t>
  </si>
  <si>
    <t>Projectsubsidies/verkoopopbrengsten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</si>
</sst>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 #,##0_ ;_ * \-#,##0_ ;_ * &quot;-&quot;_ ;_ @_ "/>
    <numFmt numFmtId="168" formatCode="_(* #,##0_);_(* \(#,##0\);_(* &quot;-&quot;??_);_(@_)"/>
  </numFmts>
  <fonts count="8" x14ac:knownFonts="1">
    <font>
      <sz val="11"/>
      <color theme="1"/>
      <name val="Arial"/>
    </font>
    <font>
      <b/>
      <sz val="11"/>
      <color theme="1"/>
      <name val="Calibri"/>
      <family val="2"/>
    </font>
    <font>
      <sz val="11"/>
      <color theme="1"/>
      <name val="Calibri"/>
      <family val="2"/>
    </font>
    <font>
      <sz val="11"/>
      <name val="Calibri"/>
      <family val="2"/>
    </font>
    <font>
      <sz val="11"/>
      <color rgb="FF000000"/>
      <name val="Calibri"/>
      <family val="2"/>
    </font>
    <font>
      <sz val="11"/>
      <color theme="1"/>
      <name val="Arial"/>
      <family val="2"/>
    </font>
    <font>
      <b/>
      <sz val="11"/>
      <color theme="1"/>
      <name val="Arial"/>
      <family val="2"/>
    </font>
    <font>
      <sz val="11"/>
      <color theme="1"/>
      <name val="Arial"/>
      <family val="2"/>
    </font>
  </fonts>
  <fills count="2">
    <fill>
      <patternFill patternType="none"/>
    </fill>
    <fill>
      <patternFill patternType="gray125"/>
    </fill>
  </fills>
  <borders count="16">
    <border>
      <left/>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diagonal/>
    </border>
  </borders>
  <cellStyleXfs count="2">
    <xf numFmtId="0" fontId="0" fillId="0" borderId="0"/>
    <xf numFmtId="43" fontId="7" fillId="0" borderId="0" applyFont="0" applyFill="0" applyBorder="0" applyAlignment="0" applyProtection="0"/>
  </cellStyleXfs>
  <cellXfs count="51">
    <xf numFmtId="0" fontId="0" fillId="0" borderId="0" xfId="0" applyFont="1" applyAlignment="1"/>
    <xf numFmtId="0" fontId="1" fillId="0" borderId="0" xfId="0" applyFont="1"/>
    <xf numFmtId="164" fontId="2" fillId="0" borderId="0" xfId="0" applyNumberFormat="1" applyFont="1"/>
    <xf numFmtId="0" fontId="2" fillId="0" borderId="1" xfId="0" applyFont="1" applyBorder="1"/>
    <xf numFmtId="0" fontId="1" fillId="0" borderId="2" xfId="0" applyFont="1" applyBorder="1"/>
    <xf numFmtId="0" fontId="2" fillId="0" borderId="3" xfId="0" applyFont="1" applyBorder="1"/>
    <xf numFmtId="164" fontId="2" fillId="0" borderId="1" xfId="0" applyNumberFormat="1" applyFont="1" applyBorder="1"/>
    <xf numFmtId="164" fontId="2" fillId="0" borderId="5" xfId="0" applyNumberFormat="1" applyFont="1" applyBorder="1"/>
    <xf numFmtId="0" fontId="1" fillId="0" borderId="3" xfId="0" applyFont="1" applyBorder="1"/>
    <xf numFmtId="0" fontId="1" fillId="0" borderId="4" xfId="0" applyFont="1" applyBorder="1"/>
    <xf numFmtId="164" fontId="1" fillId="0" borderId="5" xfId="0" applyNumberFormat="1" applyFont="1" applyBorder="1"/>
    <xf numFmtId="0" fontId="2" fillId="0" borderId="2" xfId="0" applyFont="1" applyBorder="1"/>
    <xf numFmtId="0" fontId="1" fillId="0" borderId="6" xfId="0" applyFont="1" applyFill="1" applyBorder="1" applyAlignment="1"/>
    <xf numFmtId="164" fontId="2" fillId="0" borderId="10" xfId="0" applyNumberFormat="1" applyFont="1" applyBorder="1"/>
    <xf numFmtId="164" fontId="2" fillId="0" borderId="6" xfId="0" applyNumberFormat="1" applyFont="1" applyBorder="1"/>
    <xf numFmtId="0" fontId="2" fillId="0" borderId="0" xfId="0" applyFont="1" applyAlignment="1"/>
    <xf numFmtId="0" fontId="2" fillId="0" borderId="7" xfId="0" applyFont="1" applyBorder="1" applyAlignment="1"/>
    <xf numFmtId="0" fontId="2" fillId="0" borderId="6" xfId="0" applyFont="1" applyBorder="1" applyAlignment="1"/>
    <xf numFmtId="3" fontId="2" fillId="0" borderId="6" xfId="0" applyNumberFormat="1" applyFont="1" applyBorder="1" applyAlignment="1"/>
    <xf numFmtId="3" fontId="1" fillId="0" borderId="8" xfId="0" applyNumberFormat="1" applyFont="1" applyBorder="1" applyAlignment="1"/>
    <xf numFmtId="164" fontId="2" fillId="0" borderId="0" xfId="0" applyNumberFormat="1" applyFont="1" applyAlignment="1"/>
    <xf numFmtId="3" fontId="1" fillId="0" borderId="9" xfId="0" applyNumberFormat="1" applyFont="1" applyBorder="1" applyAlignment="1"/>
    <xf numFmtId="3" fontId="1" fillId="0" borderId="7" xfId="0" applyNumberFormat="1" applyFont="1" applyBorder="1" applyAlignment="1"/>
    <xf numFmtId="164" fontId="2" fillId="0" borderId="0" xfId="0" applyNumberFormat="1" applyFont="1" applyFill="1" applyBorder="1" applyAlignment="1"/>
    <xf numFmtId="4" fontId="2" fillId="0" borderId="0" xfId="0" applyNumberFormat="1" applyFont="1" applyAlignment="1"/>
    <xf numFmtId="164" fontId="2" fillId="0" borderId="9" xfId="0" applyNumberFormat="1" applyFont="1" applyBorder="1" applyAlignment="1"/>
    <xf numFmtId="164" fontId="2" fillId="0" borderId="7" xfId="0" applyNumberFormat="1" applyFont="1" applyFill="1" applyBorder="1" applyAlignment="1"/>
    <xf numFmtId="164" fontId="1" fillId="0" borderId="7" xfId="0" applyNumberFormat="1" applyFont="1" applyBorder="1" applyAlignment="1"/>
    <xf numFmtId="164" fontId="2" fillId="0" borderId="6" xfId="0" applyNumberFormat="1" applyFont="1" applyBorder="1" applyAlignment="1"/>
    <xf numFmtId="164" fontId="2" fillId="0" borderId="6" xfId="0" applyNumberFormat="1" applyFont="1" applyFill="1" applyBorder="1" applyAlignment="1"/>
    <xf numFmtId="4" fontId="4" fillId="0" borderId="0" xfId="0" applyNumberFormat="1" applyFont="1" applyAlignment="1"/>
    <xf numFmtId="0" fontId="2" fillId="0" borderId="6" xfId="0" applyFont="1" applyBorder="1" applyAlignment="1">
      <alignment horizontal="right"/>
    </xf>
    <xf numFmtId="164" fontId="2" fillId="0" borderId="11" xfId="0" applyNumberFormat="1" applyFont="1" applyBorder="1"/>
    <xf numFmtId="0" fontId="2" fillId="0" borderId="6" xfId="0" applyFont="1" applyBorder="1"/>
    <xf numFmtId="0" fontId="1" fillId="0" borderId="12" xfId="0" applyFont="1" applyBorder="1"/>
    <xf numFmtId="0" fontId="2" fillId="0" borderId="13" xfId="0" applyFont="1" applyBorder="1"/>
    <xf numFmtId="0" fontId="2" fillId="0" borderId="12" xfId="0" applyFont="1" applyBorder="1"/>
    <xf numFmtId="164" fontId="2" fillId="0" borderId="13" xfId="0" applyNumberFormat="1" applyFont="1" applyBorder="1"/>
    <xf numFmtId="164" fontId="3" fillId="0" borderId="13" xfId="0" applyNumberFormat="1" applyFont="1" applyBorder="1" applyAlignment="1"/>
    <xf numFmtId="164" fontId="2" fillId="0" borderId="14" xfId="0" applyNumberFormat="1" applyFont="1" applyBorder="1"/>
    <xf numFmtId="164" fontId="2" fillId="0" borderId="15" xfId="0" applyNumberFormat="1" applyFont="1" applyBorder="1"/>
    <xf numFmtId="164" fontId="1" fillId="0" borderId="14" xfId="0" applyNumberFormat="1" applyFont="1" applyBorder="1"/>
    <xf numFmtId="164" fontId="2" fillId="0" borderId="1" xfId="0" applyNumberFormat="1" applyFont="1" applyBorder="1" applyAlignment="1">
      <alignment horizontal="right"/>
    </xf>
    <xf numFmtId="164" fontId="2" fillId="0" borderId="12" xfId="0" applyNumberFormat="1" applyFont="1" applyBorder="1"/>
    <xf numFmtId="0" fontId="0" fillId="0" borderId="0" xfId="0" applyFont="1" applyAlignment="1">
      <alignment wrapText="1"/>
    </xf>
    <xf numFmtId="0" fontId="6" fillId="0" borderId="0" xfId="0" applyFont="1" applyAlignment="1">
      <alignment wrapText="1"/>
    </xf>
    <xf numFmtId="0" fontId="5" fillId="0" borderId="0" xfId="0" applyFont="1" applyAlignment="1">
      <alignment wrapText="1"/>
    </xf>
    <xf numFmtId="164" fontId="2" fillId="0" borderId="13" xfId="0" applyNumberFormat="1" applyFont="1" applyBorder="1" applyAlignment="1">
      <alignment horizontal="right"/>
    </xf>
    <xf numFmtId="168" fontId="2" fillId="0" borderId="9" xfId="1" applyNumberFormat="1" applyFont="1" applyBorder="1" applyAlignment="1"/>
    <xf numFmtId="164" fontId="2" fillId="0" borderId="14" xfId="0" applyNumberFormat="1" applyFont="1" applyBorder="1" applyAlignment="1">
      <alignment horizontal="right"/>
    </xf>
    <xf numFmtId="3" fontId="2" fillId="0" borderId="9" xfId="0" applyNumberFormat="1" applyFont="1" applyBorder="1" applyAlignment="1"/>
  </cellXfs>
  <cellStyles count="2">
    <cellStyle name="Komma" xfId="1"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98"/>
  <sheetViews>
    <sheetView zoomScale="90" zoomScaleNormal="90" workbookViewId="0">
      <selection activeCell="G15" sqref="G15"/>
    </sheetView>
  </sheetViews>
  <sheetFormatPr baseColWidth="10" defaultColWidth="12.6640625" defaultRowHeight="15" customHeight="1" x14ac:dyDescent="0.2"/>
  <cols>
    <col min="1" max="1" width="31.83203125" style="15" customWidth="1"/>
    <col min="2" max="2" width="12.33203125" style="15" customWidth="1"/>
    <col min="3" max="3" width="13" style="15" bestFit="1" customWidth="1"/>
    <col min="4" max="4" width="7.6640625" style="15" customWidth="1"/>
    <col min="5" max="5" width="20.6640625" style="15" customWidth="1"/>
    <col min="6" max="7" width="7.6640625" style="15" customWidth="1"/>
    <col min="8" max="8" width="11.83203125" style="15" bestFit="1" customWidth="1"/>
    <col min="9" max="10" width="7.6640625" style="15" customWidth="1"/>
    <col min="11" max="11" width="9.6640625" style="15" bestFit="1" customWidth="1"/>
    <col min="12" max="24" width="7.6640625" style="15" customWidth="1"/>
    <col min="25" max="16384" width="12.6640625" style="15"/>
  </cols>
  <sheetData>
    <row r="1" spans="1:11" x14ac:dyDescent="0.2">
      <c r="A1" s="1" t="s">
        <v>0</v>
      </c>
      <c r="B1" s="34" t="s">
        <v>1</v>
      </c>
      <c r="C1" s="12" t="s">
        <v>29</v>
      </c>
    </row>
    <row r="2" spans="1:11" x14ac:dyDescent="0.2">
      <c r="B2" s="35"/>
      <c r="C2" s="16"/>
    </row>
    <row r="3" spans="1:11" x14ac:dyDescent="0.2">
      <c r="A3" s="4" t="s">
        <v>6</v>
      </c>
      <c r="B3" s="36"/>
      <c r="C3" s="17"/>
    </row>
    <row r="4" spans="1:11" x14ac:dyDescent="0.2">
      <c r="A4" s="5" t="s">
        <v>7</v>
      </c>
      <c r="B4" s="37">
        <v>111800</v>
      </c>
      <c r="C4" s="18">
        <v>102100</v>
      </c>
    </row>
    <row r="5" spans="1:11" x14ac:dyDescent="0.2">
      <c r="A5" s="5" t="s">
        <v>8</v>
      </c>
      <c r="B5" s="38">
        <v>10000</v>
      </c>
      <c r="C5" s="18">
        <v>10000</v>
      </c>
    </row>
    <row r="6" spans="1:11" x14ac:dyDescent="0.2">
      <c r="A6" s="5" t="s">
        <v>9</v>
      </c>
      <c r="B6" s="39">
        <v>0</v>
      </c>
      <c r="C6" s="31" t="s">
        <v>28</v>
      </c>
    </row>
    <row r="7" spans="1:11" x14ac:dyDescent="0.2">
      <c r="A7" s="5"/>
      <c r="B7" s="40">
        <f>SUM(B4:B6)</f>
        <v>121800</v>
      </c>
      <c r="C7" s="19">
        <f>SUM(C4:C6)</f>
        <v>112100</v>
      </c>
    </row>
    <row r="8" spans="1:11" x14ac:dyDescent="0.2">
      <c r="A8" s="8" t="s">
        <v>10</v>
      </c>
      <c r="B8" s="37"/>
      <c r="C8" s="17"/>
    </row>
    <row r="9" spans="1:11" x14ac:dyDescent="0.2">
      <c r="A9" s="5" t="s">
        <v>2</v>
      </c>
      <c r="B9" s="37">
        <v>89289</v>
      </c>
      <c r="C9" s="18">
        <v>73900</v>
      </c>
      <c r="K9" s="20"/>
    </row>
    <row r="10" spans="1:11" x14ac:dyDescent="0.2">
      <c r="A10" s="5"/>
      <c r="B10" s="39"/>
      <c r="C10" s="31"/>
    </row>
    <row r="11" spans="1:11" x14ac:dyDescent="0.2">
      <c r="A11" s="5"/>
      <c r="B11" s="37">
        <f>SUM(B9:B10)</f>
        <v>89289</v>
      </c>
      <c r="C11" s="21">
        <f>SUM(C9:C10)</f>
        <v>73900</v>
      </c>
    </row>
    <row r="12" spans="1:11" x14ac:dyDescent="0.2">
      <c r="A12" s="8" t="s">
        <v>45</v>
      </c>
      <c r="B12" s="37"/>
      <c r="C12" s="17"/>
    </row>
    <row r="13" spans="1:11" x14ac:dyDescent="0.2">
      <c r="A13" s="5" t="s">
        <v>11</v>
      </c>
      <c r="B13" s="37">
        <v>7000</v>
      </c>
      <c r="C13" s="18">
        <v>7000</v>
      </c>
    </row>
    <row r="14" spans="1:11" x14ac:dyDescent="0.2">
      <c r="A14" s="5" t="s">
        <v>12</v>
      </c>
      <c r="B14" s="37">
        <v>3300</v>
      </c>
      <c r="C14" s="18">
        <v>3300</v>
      </c>
    </row>
    <row r="15" spans="1:11" x14ac:dyDescent="0.2">
      <c r="A15" s="5" t="s">
        <v>13</v>
      </c>
      <c r="B15" s="47">
        <v>4700</v>
      </c>
      <c r="C15" s="18">
        <v>4700</v>
      </c>
    </row>
    <row r="16" spans="1:11" x14ac:dyDescent="0.2">
      <c r="A16" s="5" t="s">
        <v>30</v>
      </c>
      <c r="B16" s="47" t="s">
        <v>28</v>
      </c>
      <c r="C16" s="18">
        <v>2000</v>
      </c>
    </row>
    <row r="17" spans="1:8" x14ac:dyDescent="0.2">
      <c r="A17" s="5" t="s">
        <v>46</v>
      </c>
      <c r="B17" s="49" t="s">
        <v>28</v>
      </c>
      <c r="C17" s="18">
        <v>4000</v>
      </c>
    </row>
    <row r="18" spans="1:8" x14ac:dyDescent="0.2">
      <c r="A18" s="5"/>
      <c r="B18" s="37">
        <f>SUM(B13:B17)</f>
        <v>15000</v>
      </c>
      <c r="C18" s="48">
        <f>SUM(C13:C17)</f>
        <v>21000</v>
      </c>
    </row>
    <row r="19" spans="1:8" x14ac:dyDescent="0.2">
      <c r="A19" s="5"/>
      <c r="B19" s="37"/>
      <c r="C19" s="17"/>
    </row>
    <row r="20" spans="1:8" x14ac:dyDescent="0.2">
      <c r="A20" s="9" t="s">
        <v>14</v>
      </c>
      <c r="B20" s="41">
        <f>B7+B11+B18</f>
        <v>226089</v>
      </c>
      <c r="C20" s="22">
        <f>SUM(C18,C11,C7)</f>
        <v>207000</v>
      </c>
    </row>
    <row r="21" spans="1:8" x14ac:dyDescent="0.2">
      <c r="A21" s="11"/>
      <c r="B21" s="6"/>
      <c r="C21" s="17"/>
    </row>
    <row r="22" spans="1:8" ht="15.75" customHeight="1" x14ac:dyDescent="0.2">
      <c r="A22" s="8" t="s">
        <v>3</v>
      </c>
      <c r="B22" s="6"/>
      <c r="C22" s="17"/>
    </row>
    <row r="23" spans="1:8" ht="15.75" customHeight="1" x14ac:dyDescent="0.2">
      <c r="A23" s="5" t="s">
        <v>15</v>
      </c>
      <c r="B23" s="6">
        <v>145000</v>
      </c>
      <c r="C23" s="18">
        <v>151800</v>
      </c>
      <c r="D23" s="23"/>
      <c r="H23" s="30"/>
    </row>
    <row r="24" spans="1:8" ht="15.75" customHeight="1" x14ac:dyDescent="0.2">
      <c r="A24" s="5" t="s">
        <v>4</v>
      </c>
      <c r="B24" s="6">
        <v>16000</v>
      </c>
      <c r="C24" s="18">
        <v>6000</v>
      </c>
    </row>
    <row r="25" spans="1:8" ht="15.75" customHeight="1" x14ac:dyDescent="0.2">
      <c r="A25" s="5" t="s">
        <v>16</v>
      </c>
      <c r="B25" s="6">
        <v>10500</v>
      </c>
      <c r="C25" s="18">
        <v>10500</v>
      </c>
    </row>
    <row r="26" spans="1:8" ht="15.75" customHeight="1" x14ac:dyDescent="0.2">
      <c r="A26" s="5" t="s">
        <v>17</v>
      </c>
      <c r="B26" s="6">
        <v>500</v>
      </c>
      <c r="C26" s="18">
        <v>500</v>
      </c>
      <c r="H26" s="24"/>
    </row>
    <row r="27" spans="1:8" ht="15.75" customHeight="1" x14ac:dyDescent="0.2">
      <c r="A27" s="5" t="s">
        <v>18</v>
      </c>
      <c r="B27" s="6">
        <v>6000</v>
      </c>
      <c r="C27" s="18">
        <v>6000</v>
      </c>
      <c r="H27" s="24"/>
    </row>
    <row r="28" spans="1:8" ht="15.75" customHeight="1" x14ac:dyDescent="0.2">
      <c r="A28" s="5" t="s">
        <v>5</v>
      </c>
      <c r="B28" s="7">
        <v>6500</v>
      </c>
      <c r="C28" s="18">
        <v>6500</v>
      </c>
    </row>
    <row r="29" spans="1:8" ht="15.75" customHeight="1" x14ac:dyDescent="0.2">
      <c r="A29" s="5"/>
      <c r="B29" s="6">
        <f t="shared" ref="B29" si="0">SUM(B23:B28)</f>
        <v>184500</v>
      </c>
      <c r="C29" s="50">
        <f>SUM(C23:C28)</f>
        <v>181300</v>
      </c>
    </row>
    <row r="30" spans="1:8" ht="15.75" customHeight="1" x14ac:dyDescent="0.2">
      <c r="A30" s="5"/>
      <c r="B30" s="6"/>
      <c r="C30" s="17"/>
    </row>
    <row r="31" spans="1:8" ht="15.75" customHeight="1" x14ac:dyDescent="0.2">
      <c r="A31" s="8" t="s">
        <v>19</v>
      </c>
      <c r="B31" s="6"/>
      <c r="C31" s="17"/>
    </row>
    <row r="32" spans="1:8" ht="15.75" customHeight="1" x14ac:dyDescent="0.2">
      <c r="A32" s="5" t="s">
        <v>20</v>
      </c>
      <c r="B32" s="6">
        <v>500</v>
      </c>
      <c r="C32" s="13">
        <v>500</v>
      </c>
    </row>
    <row r="33" spans="1:5" ht="15.75" customHeight="1" x14ac:dyDescent="0.2">
      <c r="A33" s="5" t="s">
        <v>11</v>
      </c>
      <c r="B33" s="6">
        <v>7500</v>
      </c>
      <c r="C33" s="13">
        <v>7500</v>
      </c>
      <c r="D33" s="20"/>
    </row>
    <row r="34" spans="1:5" ht="15.75" customHeight="1" x14ac:dyDescent="0.2">
      <c r="A34" s="5" t="s">
        <v>12</v>
      </c>
      <c r="B34" s="6">
        <v>5200</v>
      </c>
      <c r="C34" s="13">
        <v>5200</v>
      </c>
      <c r="D34" s="20"/>
    </row>
    <row r="35" spans="1:5" ht="15.75" customHeight="1" x14ac:dyDescent="0.2">
      <c r="A35" s="5" t="s">
        <v>13</v>
      </c>
      <c r="B35" s="6">
        <v>6000</v>
      </c>
      <c r="C35" s="13">
        <v>6000</v>
      </c>
      <c r="D35" s="20"/>
    </row>
    <row r="36" spans="1:5" ht="15.75" customHeight="1" x14ac:dyDescent="0.2">
      <c r="A36" s="5" t="s">
        <v>30</v>
      </c>
      <c r="B36" s="6">
        <v>18102</v>
      </c>
      <c r="C36" s="14">
        <v>3500</v>
      </c>
      <c r="E36" s="20"/>
    </row>
    <row r="37" spans="1:5" ht="15.75" customHeight="1" x14ac:dyDescent="0.2">
      <c r="A37" s="3" t="s">
        <v>31</v>
      </c>
      <c r="B37" s="42" t="s">
        <v>28</v>
      </c>
      <c r="C37" s="14">
        <v>4000</v>
      </c>
      <c r="E37" s="20"/>
    </row>
    <row r="38" spans="1:5" ht="15.75" customHeight="1" x14ac:dyDescent="0.2">
      <c r="A38" s="33" t="s">
        <v>21</v>
      </c>
      <c r="B38" s="32">
        <f>SUM(B32:B36)</f>
        <v>37302</v>
      </c>
      <c r="C38" s="25">
        <f>SUM(C32:C37)</f>
        <v>26700</v>
      </c>
    </row>
    <row r="39" spans="1:5" ht="15.75" customHeight="1" x14ac:dyDescent="0.2">
      <c r="A39" s="5"/>
      <c r="B39" s="6"/>
      <c r="C39" s="17"/>
      <c r="E39" s="2"/>
    </row>
    <row r="40" spans="1:5" ht="15.75" customHeight="1" x14ac:dyDescent="0.2">
      <c r="A40" s="5" t="s">
        <v>22</v>
      </c>
      <c r="B40" s="7">
        <v>750</v>
      </c>
      <c r="C40" s="26">
        <v>750</v>
      </c>
    </row>
    <row r="41" spans="1:5" ht="15.75" customHeight="1" x14ac:dyDescent="0.2">
      <c r="A41" s="5"/>
      <c r="B41" s="6"/>
      <c r="C41" s="17"/>
    </row>
    <row r="42" spans="1:5" ht="15.75" customHeight="1" x14ac:dyDescent="0.2">
      <c r="A42" s="9" t="s">
        <v>23</v>
      </c>
      <c r="B42" s="10">
        <f>B29+B38+B40</f>
        <v>222552</v>
      </c>
      <c r="C42" s="27">
        <f>SUM(C29+C38+C40)</f>
        <v>208750</v>
      </c>
    </row>
    <row r="43" spans="1:5" ht="15.75" customHeight="1" x14ac:dyDescent="0.2">
      <c r="A43" s="11"/>
      <c r="B43" s="43"/>
      <c r="C43" s="17"/>
    </row>
    <row r="44" spans="1:5" ht="15.75" customHeight="1" x14ac:dyDescent="0.2">
      <c r="A44" s="5" t="s">
        <v>24</v>
      </c>
      <c r="B44" s="37">
        <f>B20-B42</f>
        <v>3537</v>
      </c>
      <c r="C44" s="28">
        <f>C20-C42</f>
        <v>-1750</v>
      </c>
    </row>
    <row r="45" spans="1:5" ht="15.75" customHeight="1" x14ac:dyDescent="0.2">
      <c r="A45" s="5"/>
      <c r="B45" s="37"/>
      <c r="C45" s="17"/>
    </row>
    <row r="46" spans="1:5" ht="15.75" customHeight="1" x14ac:dyDescent="0.2">
      <c r="A46" s="5" t="s">
        <v>25</v>
      </c>
      <c r="B46" s="37">
        <v>50</v>
      </c>
      <c r="C46" s="29">
        <v>50</v>
      </c>
    </row>
    <row r="47" spans="1:5" ht="15.75" customHeight="1" x14ac:dyDescent="0.2">
      <c r="A47" s="5" t="s">
        <v>26</v>
      </c>
      <c r="B47" s="39">
        <v>-700</v>
      </c>
      <c r="C47" s="26">
        <v>-700</v>
      </c>
    </row>
    <row r="48" spans="1:5" ht="15.75" customHeight="1" x14ac:dyDescent="0.2">
      <c r="A48" s="5"/>
      <c r="B48" s="37"/>
      <c r="C48" s="17"/>
    </row>
    <row r="49" spans="1:3" ht="15.75" customHeight="1" x14ac:dyDescent="0.2">
      <c r="A49" s="9" t="s">
        <v>27</v>
      </c>
      <c r="B49" s="41">
        <f t="shared" ref="B49" si="1">SUM(B44:B48)</f>
        <v>2887</v>
      </c>
      <c r="C49" s="27">
        <f>SUM(C44+C47+C46)</f>
        <v>-2400</v>
      </c>
    </row>
    <row r="50" spans="1:3" ht="15.75" customHeight="1" x14ac:dyDescent="0.2"/>
    <row r="51" spans="1:3" ht="15.75" customHeight="1" x14ac:dyDescent="0.2"/>
    <row r="52" spans="1:3" ht="15.75" customHeight="1" x14ac:dyDescent="0.2"/>
    <row r="53" spans="1:3" ht="15.75" customHeight="1" x14ac:dyDescent="0.2"/>
    <row r="54" spans="1:3" ht="15.75" customHeight="1" x14ac:dyDescent="0.2"/>
    <row r="55" spans="1:3" ht="15.75" customHeight="1" x14ac:dyDescent="0.2"/>
    <row r="56" spans="1:3" ht="15.75" customHeight="1" x14ac:dyDescent="0.2"/>
    <row r="57" spans="1:3" ht="15.75" customHeight="1" x14ac:dyDescent="0.2"/>
    <row r="58" spans="1:3" ht="15.75" customHeight="1" x14ac:dyDescent="0.2"/>
    <row r="59" spans="1:3" ht="15.75" customHeight="1" x14ac:dyDescent="0.2"/>
    <row r="60" spans="1:3" ht="15.75" customHeight="1" x14ac:dyDescent="0.2"/>
    <row r="61" spans="1:3" ht="15.75" customHeight="1" x14ac:dyDescent="0.2"/>
    <row r="62" spans="1:3" ht="15.75" customHeight="1" x14ac:dyDescent="0.2"/>
    <row r="63" spans="1:3" ht="15.75" customHeight="1" x14ac:dyDescent="0.2"/>
    <row r="64" spans="1: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pageMargins left="0.70866141732283472" right="0.70866141732283472" top="0.55118110236220474" bottom="0.354330708661417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CDD97-9852-3846-8D56-9F76F0FA3723}">
  <dimension ref="A1:A24"/>
  <sheetViews>
    <sheetView tabSelected="1" topLeftCell="A3" workbookViewId="0">
      <selection activeCell="B12" sqref="B12"/>
    </sheetView>
  </sheetViews>
  <sheetFormatPr baseColWidth="10" defaultRowHeight="14" x14ac:dyDescent="0.15"/>
  <cols>
    <col min="1" max="1" width="86.83203125" style="44" customWidth="1"/>
  </cols>
  <sheetData>
    <row r="1" spans="1:1" ht="15" x14ac:dyDescent="0.15">
      <c r="A1" s="45" t="s">
        <v>32</v>
      </c>
    </row>
    <row r="2" spans="1:1" ht="15" x14ac:dyDescent="0.15">
      <c r="A2" s="44" t="s">
        <v>35</v>
      </c>
    </row>
    <row r="3" spans="1:1" ht="30" x14ac:dyDescent="0.15">
      <c r="A3" s="44" t="s">
        <v>33</v>
      </c>
    </row>
    <row r="5" spans="1:1" ht="15" x14ac:dyDescent="0.15">
      <c r="A5" s="46" t="s">
        <v>47</v>
      </c>
    </row>
    <row r="6" spans="1:1" ht="60" x14ac:dyDescent="0.15">
      <c r="A6" s="46" t="s">
        <v>39</v>
      </c>
    </row>
    <row r="7" spans="1:1" ht="15" x14ac:dyDescent="0.15">
      <c r="A7" s="44" t="s">
        <v>34</v>
      </c>
    </row>
    <row r="9" spans="1:1" ht="15" x14ac:dyDescent="0.15">
      <c r="A9" s="44" t="s">
        <v>36</v>
      </c>
    </row>
    <row r="10" spans="1:1" ht="45" x14ac:dyDescent="0.15">
      <c r="A10" s="44" t="s">
        <v>37</v>
      </c>
    </row>
    <row r="13" spans="1:1" ht="15" x14ac:dyDescent="0.15">
      <c r="A13" s="45" t="s">
        <v>38</v>
      </c>
    </row>
    <row r="14" spans="1:1" ht="15" x14ac:dyDescent="0.15">
      <c r="A14" s="46" t="s">
        <v>3</v>
      </c>
    </row>
    <row r="15" spans="1:1" ht="60" x14ac:dyDescent="0.15">
      <c r="A15" s="46" t="s">
        <v>40</v>
      </c>
    </row>
    <row r="17" spans="1:1" ht="15" x14ac:dyDescent="0.15">
      <c r="A17" s="46" t="s">
        <v>41</v>
      </c>
    </row>
    <row r="19" spans="1:1" ht="15" x14ac:dyDescent="0.15">
      <c r="A19" s="46" t="s">
        <v>19</v>
      </c>
    </row>
    <row r="20" spans="1:1" ht="60" x14ac:dyDescent="0.15">
      <c r="A20" s="46" t="s">
        <v>42</v>
      </c>
    </row>
    <row r="22" spans="1:1" ht="15" x14ac:dyDescent="0.15">
      <c r="A22" s="46" t="s">
        <v>43</v>
      </c>
    </row>
    <row r="24" spans="1:1" ht="45" x14ac:dyDescent="0.15">
      <c r="A24" s="4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Begroting 2021</vt:lpstr>
      <vt:lpstr>Toelichting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Looman</dc:creator>
  <cp:lastModifiedBy>Microsoft Office User</cp:lastModifiedBy>
  <dcterms:created xsi:type="dcterms:W3CDTF">2020-01-19T19:30:00Z</dcterms:created>
  <dcterms:modified xsi:type="dcterms:W3CDTF">2020-11-11T09:01:40Z</dcterms:modified>
</cp:coreProperties>
</file>